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Kathy Grace</author>
  </authors>
  <commentList>
    <comment ref="C16" authorId="0">
      <text>
        <r>
          <rPr>
            <b/>
            <sz val="9"/>
            <rFont val="Tahoma"/>
            <family val="0"/>
          </rPr>
          <t xml:space="preserve">Kathy Grace:Jan mtg-141,417.00; Feb mtg-20799.76
</t>
        </r>
        <r>
          <rPr>
            <sz val="9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9"/>
            <rFont val="Tahoma"/>
            <family val="0"/>
          </rPr>
          <t>Kathy Grace: Jan-256.98</t>
        </r>
        <r>
          <rPr>
            <sz val="9"/>
            <rFont val="Tahoma"/>
            <family val="0"/>
          </rPr>
          <t xml:space="preserve">
</t>
        </r>
      </text>
    </comment>
    <comment ref="P24" authorId="0">
      <text>
        <r>
          <rPr>
            <b/>
            <sz val="9"/>
            <rFont val="Tahoma"/>
            <family val="0"/>
          </rPr>
          <t>Kathy Grace:</t>
        </r>
        <r>
          <rPr>
            <sz val="9"/>
            <rFont val="Tahoma"/>
            <family val="0"/>
          </rPr>
          <t xml:space="preserve">
Jan-76.80
</t>
        </r>
      </text>
    </comment>
    <comment ref="C25" authorId="0">
      <text>
        <r>
          <rPr>
            <b/>
            <sz val="9"/>
            <rFont val="Tahoma"/>
            <family val="0"/>
          </rPr>
          <t>Kathy Grace:</t>
        </r>
        <r>
          <rPr>
            <sz val="9"/>
            <rFont val="Tahoma"/>
            <family val="0"/>
          </rPr>
          <t xml:space="preserve">
Jan mtg-360.80; Feb mtg-360.80</t>
        </r>
      </text>
    </comment>
    <comment ref="P41" authorId="0">
      <text>
        <r>
          <rPr>
            <b/>
            <sz val="9"/>
            <rFont val="Tahoma"/>
            <family val="0"/>
          </rPr>
          <t>Kathy Grace:</t>
        </r>
        <r>
          <rPr>
            <sz val="9"/>
            <rFont val="Tahoma"/>
            <family val="0"/>
          </rPr>
          <t xml:space="preserve">
Jan-844.03
</t>
        </r>
      </text>
    </comment>
    <comment ref="C50" authorId="0">
      <text>
        <r>
          <rPr>
            <b/>
            <sz val="9"/>
            <rFont val="Tahoma"/>
            <family val="0"/>
          </rPr>
          <t>Kathy Grace:</t>
        </r>
        <r>
          <rPr>
            <sz val="9"/>
            <rFont val="Tahoma"/>
            <family val="0"/>
          </rPr>
          <t xml:space="preserve">
Jan mtg-6,518.21; Feb mtg-14,931.34</t>
        </r>
      </text>
    </comment>
  </commentList>
</comments>
</file>

<file path=xl/sharedStrings.xml><?xml version="1.0" encoding="utf-8"?>
<sst xmlns="http://schemas.openxmlformats.org/spreadsheetml/2006/main" count="89" uniqueCount="76">
  <si>
    <t>ADJUSTMENTS,</t>
  </si>
  <si>
    <t>NET</t>
  </si>
  <si>
    <t>% OF</t>
  </si>
  <si>
    <t>UNEXPENDED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</si>
  <si>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</si>
  <si>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</si>
  <si>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</si>
  <si>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</si>
  <si>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</si>
  <si>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</si>
  <si>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</si>
  <si>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</si>
  <si>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</si>
  <si>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</si>
  <si>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</si>
  <si>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ACCOUNTING</t>
  </si>
  <si>
    <t>DECEMBER</t>
  </si>
  <si>
    <t>REFUNDS &amp;</t>
  </si>
  <si>
    <t>EXPENSES</t>
  </si>
  <si>
    <t>ANNUAL</t>
  </si>
  <si>
    <t>BALANCE</t>
  </si>
  <si>
    <t>Salaries, Wages, &amp; Benefits</t>
  </si>
  <si>
    <t>BUDGET</t>
  </si>
  <si>
    <t>ADJUSTMENTS</t>
  </si>
  <si>
    <t>REIMBURSE'TS</t>
  </si>
  <si>
    <t>TO DATE</t>
  </si>
  <si>
    <t>Salaries &amp; Wages</t>
  </si>
  <si>
    <t>FICA</t>
  </si>
  <si>
    <t>Wisconsin Retirement</t>
  </si>
  <si>
    <t>Health Insurance</t>
  </si>
  <si>
    <t>Life Insurance</t>
  </si>
  <si>
    <t>Income Continuation Insurance</t>
  </si>
  <si>
    <t>Unemployment Compensation</t>
  </si>
  <si>
    <t xml:space="preserve">  Sub Total Fringe Benefits</t>
  </si>
  <si>
    <t xml:space="preserve">  TOTAL PAYROLL</t>
  </si>
  <si>
    <t>Contractual Services</t>
  </si>
  <si>
    <t>Auto Allowance</t>
  </si>
  <si>
    <t>Postage &amp; Shipping</t>
  </si>
  <si>
    <t>Advertising/Marketing</t>
  </si>
  <si>
    <t>Promotional Services</t>
  </si>
  <si>
    <t>Maint. Office Equipment</t>
  </si>
  <si>
    <t>Maint. Mach, Equip, Structures</t>
  </si>
  <si>
    <t>Equipment Rental</t>
  </si>
  <si>
    <t>Parking Rental</t>
  </si>
  <si>
    <t>Special Services</t>
  </si>
  <si>
    <t>Legal Professional Services</t>
  </si>
  <si>
    <t>Conference &amp; Training</t>
  </si>
  <si>
    <t>Employee Training</t>
  </si>
  <si>
    <t>Dues</t>
  </si>
  <si>
    <t>Electricity</t>
  </si>
  <si>
    <t>Sewer Service</t>
  </si>
  <si>
    <t>Water Service</t>
  </si>
  <si>
    <t>Gas Service</t>
  </si>
  <si>
    <t>Telephone</t>
  </si>
  <si>
    <t>Storm Water Utility</t>
  </si>
  <si>
    <t>Workers Compensation</t>
  </si>
  <si>
    <t>Building &amp; Contents Insurance</t>
  </si>
  <si>
    <t>Comprehensive Liability Ins</t>
  </si>
  <si>
    <t>Boiler Insurance</t>
  </si>
  <si>
    <t>Licenses and Permits</t>
  </si>
  <si>
    <t>Office Supplies</t>
  </si>
  <si>
    <t>Software</t>
  </si>
  <si>
    <t>Computer Supplies</t>
  </si>
  <si>
    <t>Gasoline</t>
  </si>
  <si>
    <t>Supplies/Repair Parts</t>
  </si>
  <si>
    <t>Janitorial Supplies</t>
  </si>
  <si>
    <t>Chemicals</t>
  </si>
  <si>
    <t>Safety Supplies/Equipment</t>
  </si>
  <si>
    <t>Minor Equipment</t>
  </si>
  <si>
    <t>Library Materials</t>
  </si>
  <si>
    <t>Promotional Materials</t>
  </si>
  <si>
    <t>Other Materials &amp; Supplies</t>
  </si>
  <si>
    <t>Office Equipment</t>
  </si>
  <si>
    <t>Machinery &amp; Equipment</t>
  </si>
  <si>
    <t>TOTAL LIBRARY BUDGET</t>
  </si>
  <si>
    <t>January 31,2014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</si>
</sst>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4" fontId="37" fillId="0" borderId="0" xfId="0" applyNumberFormat="1" applyFont="1" applyAlignment="1">
      <alignment horizontal="right"/>
    </xf>
    <xf numFmtId="4" fontId="37" fillId="0" borderId="10" xfId="0" applyNumberFormat="1" applyFont="1" applyBorder="1" applyAlignment="1">
      <alignment horizontal="right"/>
    </xf>
    <xf numFmtId="4" fontId="37" fillId="0" borderId="0" xfId="0" applyNumberFormat="1" applyFont="1" applyAlignment="1">
      <alignment/>
    </xf>
    <xf numFmtId="1" fontId="37" fillId="0" borderId="0" xfId="0" applyNumberFormat="1" applyFont="1" applyAlignment="1">
      <alignment horizontal="left"/>
    </xf>
    <xf numFmtId="4" fontId="37" fillId="0" borderId="10" xfId="0" applyNumberFormat="1" applyFont="1" applyBorder="1" applyAlignment="1">
      <alignment/>
    </xf>
    <xf numFmtId="164" fontId="37" fillId="0" borderId="10" xfId="0" applyNumberFormat="1" applyFont="1" applyBorder="1" applyAlignment="1" quotePrefix="1">
      <alignment horizontal="right"/>
    </xf>
    <xf numFmtId="4" fontId="37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5"/>
  <sheetViews>
    <sheetView tabSelected="1" zoomScalePageLayoutView="0" workbookViewId="0" topLeftCell="A1">
      <selection activeCell="W26" sqref="W26"/>
    </sheetView>
  </sheetViews>
  <sheetFormatPr defaultColWidth="9.140625" defaultRowHeight="15"/>
  <cols>
    <col min="1" max="1" width="29.140625" style="3" bestFit="1" customWidth="1"/>
    <col min="2" max="2" width="12.421875" style="3" customWidth="1"/>
    <col min="3" max="3" width="11.00390625" style="3" bestFit="1" customWidth="1"/>
    <col min="4" max="10" width="11.00390625" style="3" hidden="1" customWidth="1"/>
    <col min="11" max="11" width="11.28125" style="3" hidden="1" customWidth="1"/>
    <col min="12" max="12" width="11.00390625" style="3" hidden="1" customWidth="1"/>
    <col min="13" max="13" width="11.7109375" style="3" hidden="1" customWidth="1"/>
    <col min="14" max="14" width="0.13671875" style="3" customWidth="1"/>
    <col min="15" max="15" width="11.00390625" style="3" hidden="1" customWidth="1"/>
    <col min="16" max="16" width="13.7109375" style="3" customWidth="1"/>
    <col min="17" max="17" width="11.28125" style="3" customWidth="1"/>
    <col min="18" max="18" width="8.7109375" style="3" bestFit="1" customWidth="1"/>
    <col min="19" max="19" width="13.57421875" style="3" customWidth="1"/>
    <col min="20" max="16384" width="9.140625" style="3" customWidth="1"/>
  </cols>
  <sheetData>
    <row r="1" ht="12"/>
    <row r="2" spans="16:19" ht="12">
      <c r="P2" s="1" t="s">
        <v>0</v>
      </c>
      <c r="Q2" s="1" t="s">
        <v>1</v>
      </c>
      <c r="R2" s="1" t="s">
        <v>2</v>
      </c>
      <c r="S2" s="1" t="s">
        <v>3</v>
      </c>
    </row>
    <row r="3" spans="2:19" ht="12">
      <c r="B3" s="4">
        <v>2014</v>
      </c>
      <c r="C3" s="1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1" t="s">
        <v>17</v>
      </c>
      <c r="Q3" s="1" t="s">
        <v>18</v>
      </c>
      <c r="R3" s="1" t="s">
        <v>19</v>
      </c>
      <c r="S3" s="1" t="s">
        <v>20</v>
      </c>
    </row>
    <row r="4" spans="1:19" ht="12">
      <c r="A4" s="3" t="s">
        <v>21</v>
      </c>
      <c r="B4" s="5" t="s">
        <v>22</v>
      </c>
      <c r="C4" s="2" t="s">
        <v>18</v>
      </c>
      <c r="D4" s="5" t="s">
        <v>18</v>
      </c>
      <c r="E4" s="5" t="s">
        <v>18</v>
      </c>
      <c r="F4" s="5" t="s">
        <v>18</v>
      </c>
      <c r="G4" s="5" t="s">
        <v>18</v>
      </c>
      <c r="H4" s="5" t="s">
        <v>18</v>
      </c>
      <c r="I4" s="5" t="s">
        <v>18</v>
      </c>
      <c r="J4" s="5" t="s">
        <v>18</v>
      </c>
      <c r="K4" s="5" t="s">
        <v>18</v>
      </c>
      <c r="L4" s="5" t="s">
        <v>18</v>
      </c>
      <c r="M4" s="5" t="s">
        <v>18</v>
      </c>
      <c r="N4" s="5" t="s">
        <v>23</v>
      </c>
      <c r="O4" s="5" t="s">
        <v>18</v>
      </c>
      <c r="P4" s="2" t="s">
        <v>24</v>
      </c>
      <c r="Q4" s="2" t="s">
        <v>25</v>
      </c>
      <c r="R4" s="2" t="s">
        <v>22</v>
      </c>
      <c r="S4" s="6" t="s">
        <v>75</v>
      </c>
    </row>
    <row r="5" spans="1:19" ht="12">
      <c r="A5" s="3" t="s">
        <v>26</v>
      </c>
      <c r="B5" s="3">
        <v>1796900</v>
      </c>
      <c r="C5" s="3">
        <v>177476.28</v>
      </c>
      <c r="Q5" s="3">
        <f>SUM(C5:O5)-P5</f>
        <v>177476.28</v>
      </c>
      <c r="R5" s="3">
        <f>Q5/B5*100</f>
        <v>9.876803383605097</v>
      </c>
      <c r="S5" s="3">
        <f>B5-Q5</f>
        <v>1619423.72</v>
      </c>
    </row>
    <row r="6" ht="12"/>
    <row r="7" spans="1:19" ht="12">
      <c r="A7" s="3" t="s">
        <v>27</v>
      </c>
      <c r="B7" s="3">
        <v>136500</v>
      </c>
      <c r="C7" s="3">
        <v>13261.18</v>
      </c>
      <c r="Q7" s="3">
        <f aca="true" t="shared" si="0" ref="Q7:Q14">SUM(C7:O7)-P7</f>
        <v>13261.18</v>
      </c>
      <c r="R7" s="3">
        <f aca="true" t="shared" si="1" ref="R7:R55">Q7/B7*100</f>
        <v>9.715150183150183</v>
      </c>
      <c r="S7" s="3">
        <f aca="true" t="shared" si="2" ref="S7:S55">B7-Q7</f>
        <v>123238.82</v>
      </c>
    </row>
    <row r="8" spans="1:19" ht="12">
      <c r="A8" s="3" t="s">
        <v>28</v>
      </c>
      <c r="B8" s="3">
        <v>139200</v>
      </c>
      <c r="C8" s="3">
        <v>12387.8</v>
      </c>
      <c r="Q8" s="3">
        <f t="shared" si="0"/>
        <v>12387.8</v>
      </c>
      <c r="R8" s="3">
        <f t="shared" si="1"/>
        <v>8.899281609195402</v>
      </c>
      <c r="S8" s="3">
        <f t="shared" si="2"/>
        <v>126812.2</v>
      </c>
    </row>
    <row r="9" spans="1:19" ht="12">
      <c r="A9" s="3" t="s">
        <v>29</v>
      </c>
      <c r="B9" s="3">
        <v>427300</v>
      </c>
      <c r="C9" s="3">
        <v>33418.88</v>
      </c>
      <c r="Q9" s="3">
        <f t="shared" si="0"/>
        <v>33418.88</v>
      </c>
      <c r="R9" s="3">
        <f t="shared" si="1"/>
        <v>7.8209407910133395</v>
      </c>
      <c r="S9" s="3">
        <f t="shared" si="2"/>
        <v>393881.12</v>
      </c>
    </row>
    <row r="10" spans="1:19" ht="12">
      <c r="A10" s="3" t="s">
        <v>30</v>
      </c>
      <c r="B10" s="3">
        <v>6500</v>
      </c>
      <c r="C10" s="3">
        <v>510.54</v>
      </c>
      <c r="Q10" s="3">
        <f t="shared" si="0"/>
        <v>510.54</v>
      </c>
      <c r="R10" s="3">
        <f t="shared" si="1"/>
        <v>7.854461538461539</v>
      </c>
      <c r="S10" s="3">
        <f t="shared" si="2"/>
        <v>5989.46</v>
      </c>
    </row>
    <row r="11" spans="1:19" ht="12">
      <c r="A11" s="3" t="s">
        <v>31</v>
      </c>
      <c r="B11" s="3">
        <v>0</v>
      </c>
      <c r="C11" s="3">
        <v>0</v>
      </c>
      <c r="Q11" s="3">
        <f t="shared" si="0"/>
        <v>0</v>
      </c>
      <c r="R11" s="3" t="e">
        <f t="shared" si="1"/>
        <v>#DIV/0!</v>
      </c>
      <c r="S11" s="3">
        <f t="shared" si="2"/>
        <v>0</v>
      </c>
    </row>
    <row r="12" spans="1:19" ht="12">
      <c r="A12" s="3" t="s">
        <v>32</v>
      </c>
      <c r="B12" s="3">
        <v>0</v>
      </c>
      <c r="C12" s="3">
        <v>0</v>
      </c>
      <c r="Q12" s="3">
        <f t="shared" si="0"/>
        <v>0</v>
      </c>
      <c r="R12" s="3" t="e">
        <f>NA()</f>
        <v>#N/A</v>
      </c>
      <c r="S12" s="3">
        <f t="shared" si="2"/>
        <v>0</v>
      </c>
    </row>
    <row r="13" spans="1:19" s="7" customFormat="1" ht="12">
      <c r="A13" s="7" t="s">
        <v>33</v>
      </c>
      <c r="B13" s="7">
        <f>SUM(B7:B12)</f>
        <v>709500</v>
      </c>
      <c r="C13" s="7">
        <f aca="true" t="shared" si="3" ref="C13:P13">SUM(C7:C12)</f>
        <v>59578.4</v>
      </c>
      <c r="D13" s="7">
        <f t="shared" si="3"/>
        <v>0</v>
      </c>
      <c r="E13" s="7">
        <f t="shared" si="3"/>
        <v>0</v>
      </c>
      <c r="F13" s="7">
        <f t="shared" si="3"/>
        <v>0</v>
      </c>
      <c r="G13" s="7">
        <f t="shared" si="3"/>
        <v>0</v>
      </c>
      <c r="H13" s="7">
        <f t="shared" si="3"/>
        <v>0</v>
      </c>
      <c r="I13" s="7">
        <f t="shared" si="3"/>
        <v>0</v>
      </c>
      <c r="J13" s="7">
        <f t="shared" si="3"/>
        <v>0</v>
      </c>
      <c r="K13" s="7">
        <f t="shared" si="3"/>
        <v>0</v>
      </c>
      <c r="L13" s="7">
        <f t="shared" si="3"/>
        <v>0</v>
      </c>
      <c r="M13" s="7">
        <f t="shared" si="3"/>
        <v>0</v>
      </c>
      <c r="N13" s="7">
        <f t="shared" si="3"/>
        <v>0</v>
      </c>
      <c r="O13" s="7">
        <f t="shared" si="3"/>
        <v>0</v>
      </c>
      <c r="P13" s="7">
        <f t="shared" si="3"/>
        <v>0</v>
      </c>
      <c r="Q13" s="7">
        <f t="shared" si="0"/>
        <v>59578.4</v>
      </c>
      <c r="R13" s="7">
        <f t="shared" si="1"/>
        <v>8.39723749119098</v>
      </c>
      <c r="S13" s="7">
        <f t="shared" si="2"/>
        <v>649921.6</v>
      </c>
    </row>
    <row r="14" spans="1:19" s="5" customFormat="1" ht="12">
      <c r="A14" s="5" t="s">
        <v>34</v>
      </c>
      <c r="B14" s="5">
        <f aca="true" t="shared" si="4" ref="B14:P14">B5+B13</f>
        <v>2506400</v>
      </c>
      <c r="C14" s="5">
        <f t="shared" si="4"/>
        <v>237054.68</v>
      </c>
      <c r="D14" s="5">
        <f t="shared" si="4"/>
        <v>0</v>
      </c>
      <c r="E14" s="5">
        <f t="shared" si="4"/>
        <v>0</v>
      </c>
      <c r="F14" s="5">
        <f t="shared" si="4"/>
        <v>0</v>
      </c>
      <c r="G14" s="5">
        <f t="shared" si="4"/>
        <v>0</v>
      </c>
      <c r="H14" s="5">
        <f t="shared" si="4"/>
        <v>0</v>
      </c>
      <c r="I14" s="5">
        <f t="shared" si="4"/>
        <v>0</v>
      </c>
      <c r="J14" s="5">
        <f t="shared" si="4"/>
        <v>0</v>
      </c>
      <c r="K14" s="5">
        <f t="shared" si="4"/>
        <v>0</v>
      </c>
      <c r="L14" s="5">
        <f t="shared" si="4"/>
        <v>0</v>
      </c>
      <c r="M14" s="5">
        <f t="shared" si="4"/>
        <v>0</v>
      </c>
      <c r="N14" s="5">
        <f t="shared" si="4"/>
        <v>0</v>
      </c>
      <c r="O14" s="5">
        <f t="shared" si="4"/>
        <v>0</v>
      </c>
      <c r="P14" s="5">
        <f t="shared" si="4"/>
        <v>0</v>
      </c>
      <c r="Q14" s="5">
        <f t="shared" si="0"/>
        <v>237054.68</v>
      </c>
      <c r="R14" s="5">
        <f t="shared" si="1"/>
        <v>9.45797478455155</v>
      </c>
      <c r="S14" s="5">
        <f t="shared" si="2"/>
        <v>2269345.32</v>
      </c>
    </row>
    <row r="15" ht="12"/>
    <row r="16" spans="1:19" ht="12">
      <c r="A16" s="3" t="s">
        <v>35</v>
      </c>
      <c r="B16" s="3">
        <v>287700</v>
      </c>
      <c r="C16" s="3">
        <v>162216.76</v>
      </c>
      <c r="Q16" s="3">
        <f aca="true" t="shared" si="5" ref="Q16:Q55">SUM(C16:O16)-P16</f>
        <v>162216.76</v>
      </c>
      <c r="R16" s="3">
        <f t="shared" si="1"/>
        <v>56.383997219325686</v>
      </c>
      <c r="S16" s="3">
        <f t="shared" si="2"/>
        <v>125483.23999999999</v>
      </c>
    </row>
    <row r="17" spans="1:19" ht="12">
      <c r="A17" s="3" t="s">
        <v>36</v>
      </c>
      <c r="B17" s="3">
        <v>300</v>
      </c>
      <c r="C17" s="3">
        <v>23.96</v>
      </c>
      <c r="Q17" s="3">
        <f t="shared" si="5"/>
        <v>23.96</v>
      </c>
      <c r="R17" s="3">
        <f t="shared" si="1"/>
        <v>7.986666666666667</v>
      </c>
      <c r="S17" s="3">
        <f t="shared" si="2"/>
        <v>276.04</v>
      </c>
    </row>
    <row r="18" spans="1:19" ht="12">
      <c r="A18" s="3" t="s">
        <v>37</v>
      </c>
      <c r="B18" s="3">
        <v>5000</v>
      </c>
      <c r="C18" s="3">
        <v>0</v>
      </c>
      <c r="P18" s="3">
        <v>256.98</v>
      </c>
      <c r="Q18" s="3">
        <f t="shared" si="5"/>
        <v>-256.98</v>
      </c>
      <c r="R18" s="3">
        <f t="shared" si="1"/>
        <v>-5.139600000000001</v>
      </c>
      <c r="S18" s="3">
        <f t="shared" si="2"/>
        <v>5256.98</v>
      </c>
    </row>
    <row r="19" spans="1:19" ht="12">
      <c r="A19" s="3" t="s">
        <v>38</v>
      </c>
      <c r="B19" s="3">
        <v>4000</v>
      </c>
      <c r="C19" s="3">
        <v>290</v>
      </c>
      <c r="Q19" s="3">
        <f t="shared" si="5"/>
        <v>290</v>
      </c>
      <c r="R19" s="3">
        <f t="shared" si="1"/>
        <v>7.249999999999999</v>
      </c>
      <c r="S19" s="3">
        <f t="shared" si="2"/>
        <v>3710</v>
      </c>
    </row>
    <row r="20" spans="1:19" ht="12">
      <c r="A20" s="3" t="s">
        <v>39</v>
      </c>
      <c r="B20" s="3">
        <v>3000</v>
      </c>
      <c r="C20" s="3">
        <v>0</v>
      </c>
      <c r="Q20" s="3">
        <f>SUM(C20:O20)-P20</f>
        <v>0</v>
      </c>
      <c r="R20" s="3">
        <f>Q20/B20*100</f>
        <v>0</v>
      </c>
      <c r="S20" s="3">
        <f>B20-Q20</f>
        <v>3000</v>
      </c>
    </row>
    <row r="21" spans="1:19" ht="12">
      <c r="A21" s="3" t="s">
        <v>40</v>
      </c>
      <c r="B21" s="3">
        <v>14100</v>
      </c>
      <c r="C21" s="3">
        <v>0</v>
      </c>
      <c r="Q21" s="3">
        <f t="shared" si="5"/>
        <v>0</v>
      </c>
      <c r="R21" s="3">
        <f t="shared" si="1"/>
        <v>0</v>
      </c>
      <c r="S21" s="3">
        <f t="shared" si="2"/>
        <v>14100</v>
      </c>
    </row>
    <row r="22" spans="1:19" ht="12">
      <c r="A22" s="3" t="s">
        <v>41</v>
      </c>
      <c r="B22" s="3">
        <v>55600</v>
      </c>
      <c r="C22" s="3">
        <v>1704.98</v>
      </c>
      <c r="Q22" s="3">
        <f t="shared" si="5"/>
        <v>1704.98</v>
      </c>
      <c r="R22" s="3">
        <f t="shared" si="1"/>
        <v>3.0665107913669063</v>
      </c>
      <c r="S22" s="3">
        <f t="shared" si="2"/>
        <v>53895.02</v>
      </c>
    </row>
    <row r="23" spans="1:19" ht="12">
      <c r="A23" s="3" t="s">
        <v>42</v>
      </c>
      <c r="B23" s="3">
        <v>1000</v>
      </c>
      <c r="C23" s="3">
        <v>0</v>
      </c>
      <c r="Q23" s="3">
        <f t="shared" si="5"/>
        <v>0</v>
      </c>
      <c r="R23" s="3">
        <f t="shared" si="1"/>
        <v>0</v>
      </c>
      <c r="S23" s="3">
        <f t="shared" si="2"/>
        <v>1000</v>
      </c>
    </row>
    <row r="24" spans="1:19" ht="12">
      <c r="A24" s="3" t="s">
        <v>43</v>
      </c>
      <c r="B24" s="3">
        <v>4600</v>
      </c>
      <c r="C24" s="3">
        <v>0</v>
      </c>
      <c r="P24" s="3">
        <v>76.8</v>
      </c>
      <c r="Q24" s="3">
        <f t="shared" si="5"/>
        <v>-76.8</v>
      </c>
      <c r="R24" s="3">
        <f t="shared" si="1"/>
        <v>-1.6695652173913043</v>
      </c>
      <c r="S24" s="3">
        <f t="shared" si="2"/>
        <v>4676.8</v>
      </c>
    </row>
    <row r="25" spans="1:19" ht="12">
      <c r="A25" s="3" t="s">
        <v>44</v>
      </c>
      <c r="B25" s="3">
        <v>5100</v>
      </c>
      <c r="C25" s="3">
        <v>721.6</v>
      </c>
      <c r="Q25" s="3">
        <f t="shared" si="5"/>
        <v>721.6</v>
      </c>
      <c r="R25" s="3">
        <f t="shared" si="1"/>
        <v>14.149019607843139</v>
      </c>
      <c r="S25" s="3">
        <f t="shared" si="2"/>
        <v>4378.4</v>
      </c>
    </row>
    <row r="26" spans="1:19" ht="12">
      <c r="A26" s="3" t="s">
        <v>45</v>
      </c>
      <c r="B26" s="3">
        <v>0</v>
      </c>
      <c r="C26" s="3">
        <v>0</v>
      </c>
      <c r="Q26" s="3">
        <f t="shared" si="5"/>
        <v>0</v>
      </c>
      <c r="R26" s="3" t="e">
        <f t="shared" si="1"/>
        <v>#DIV/0!</v>
      </c>
      <c r="S26" s="3">
        <f t="shared" si="2"/>
        <v>0</v>
      </c>
    </row>
    <row r="27" spans="1:19" ht="12">
      <c r="A27" s="3" t="s">
        <v>46</v>
      </c>
      <c r="B27" s="3">
        <v>3200</v>
      </c>
      <c r="C27" s="3">
        <v>425</v>
      </c>
      <c r="Q27" s="3">
        <f t="shared" si="5"/>
        <v>425</v>
      </c>
      <c r="R27" s="3">
        <f t="shared" si="1"/>
        <v>13.28125</v>
      </c>
      <c r="S27" s="3">
        <f t="shared" si="2"/>
        <v>2775</v>
      </c>
    </row>
    <row r="28" spans="1:19" ht="12">
      <c r="A28" s="3" t="s">
        <v>47</v>
      </c>
      <c r="B28" s="3">
        <v>0</v>
      </c>
      <c r="C28" s="3">
        <v>0</v>
      </c>
      <c r="Q28" s="3">
        <f t="shared" si="5"/>
        <v>0</v>
      </c>
      <c r="R28" s="3" t="e">
        <f t="shared" si="1"/>
        <v>#DIV/0!</v>
      </c>
      <c r="S28" s="3">
        <f t="shared" si="2"/>
        <v>0</v>
      </c>
    </row>
    <row r="29" spans="1:19" ht="12">
      <c r="A29" s="3" t="s">
        <v>48</v>
      </c>
      <c r="B29" s="3">
        <v>1100</v>
      </c>
      <c r="C29" s="3">
        <v>206</v>
      </c>
      <c r="Q29" s="3">
        <f t="shared" si="5"/>
        <v>206</v>
      </c>
      <c r="R29" s="3">
        <f t="shared" si="1"/>
        <v>18.72727272727273</v>
      </c>
      <c r="S29" s="3">
        <f t="shared" si="2"/>
        <v>894</v>
      </c>
    </row>
    <row r="30" spans="1:19" ht="12">
      <c r="A30" s="3" t="s">
        <v>49</v>
      </c>
      <c r="B30" s="3">
        <v>95000</v>
      </c>
      <c r="C30" s="3">
        <v>5482.34</v>
      </c>
      <c r="Q30" s="3">
        <f t="shared" si="5"/>
        <v>5482.34</v>
      </c>
      <c r="R30" s="3">
        <f t="shared" si="1"/>
        <v>5.770884210526316</v>
      </c>
      <c r="S30" s="3">
        <f t="shared" si="2"/>
        <v>89517.66</v>
      </c>
    </row>
    <row r="31" spans="1:19" ht="12">
      <c r="A31" s="3" t="s">
        <v>50</v>
      </c>
      <c r="B31" s="3">
        <v>3000</v>
      </c>
      <c r="C31" s="3">
        <v>0</v>
      </c>
      <c r="Q31" s="3">
        <f t="shared" si="5"/>
        <v>0</v>
      </c>
      <c r="R31" s="3">
        <f t="shared" si="1"/>
        <v>0</v>
      </c>
      <c r="S31" s="3">
        <f t="shared" si="2"/>
        <v>3000</v>
      </c>
    </row>
    <row r="32" spans="1:19" ht="12">
      <c r="A32" s="3" t="s">
        <v>51</v>
      </c>
      <c r="B32" s="3">
        <v>4000</v>
      </c>
      <c r="C32" s="3">
        <v>0</v>
      </c>
      <c r="Q32" s="3">
        <f t="shared" si="5"/>
        <v>0</v>
      </c>
      <c r="R32" s="3">
        <f t="shared" si="1"/>
        <v>0</v>
      </c>
      <c r="S32" s="3">
        <f t="shared" si="2"/>
        <v>4000</v>
      </c>
    </row>
    <row r="33" spans="1:19" ht="12">
      <c r="A33" s="3" t="s">
        <v>52</v>
      </c>
      <c r="B33" s="3">
        <v>20000</v>
      </c>
      <c r="C33" s="3">
        <v>4877.31</v>
      </c>
      <c r="Q33" s="3">
        <f t="shared" si="5"/>
        <v>4877.31</v>
      </c>
      <c r="R33" s="3">
        <f t="shared" si="1"/>
        <v>24.38655</v>
      </c>
      <c r="S33" s="3">
        <f t="shared" si="2"/>
        <v>15122.689999999999</v>
      </c>
    </row>
    <row r="34" spans="1:19" ht="12">
      <c r="A34" s="3" t="s">
        <v>53</v>
      </c>
      <c r="B34" s="3">
        <v>5700</v>
      </c>
      <c r="C34" s="3">
        <v>456.89</v>
      </c>
      <c r="Q34" s="3">
        <f t="shared" si="5"/>
        <v>456.89</v>
      </c>
      <c r="R34" s="3">
        <f t="shared" si="1"/>
        <v>8.015614035087719</v>
      </c>
      <c r="S34" s="3">
        <f t="shared" si="2"/>
        <v>5243.11</v>
      </c>
    </row>
    <row r="35" spans="1:19" ht="12">
      <c r="A35" s="3" t="s">
        <v>54</v>
      </c>
      <c r="B35" s="3">
        <v>2400</v>
      </c>
      <c r="C35" s="3">
        <v>0</v>
      </c>
      <c r="Q35" s="3">
        <f t="shared" si="5"/>
        <v>0</v>
      </c>
      <c r="R35" s="3">
        <f t="shared" si="1"/>
        <v>0</v>
      </c>
      <c r="S35" s="3">
        <f t="shared" si="2"/>
        <v>2400</v>
      </c>
    </row>
    <row r="36" spans="1:19" ht="12">
      <c r="A36" s="3" t="s">
        <v>55</v>
      </c>
      <c r="B36" s="3">
        <v>1800</v>
      </c>
      <c r="C36" s="3">
        <v>1800</v>
      </c>
      <c r="Q36" s="3">
        <f t="shared" si="5"/>
        <v>1800</v>
      </c>
      <c r="R36" s="3">
        <f t="shared" si="1"/>
        <v>100</v>
      </c>
      <c r="S36" s="3">
        <f t="shared" si="2"/>
        <v>0</v>
      </c>
    </row>
    <row r="37" spans="1:19" ht="12">
      <c r="A37" s="3" t="s">
        <v>56</v>
      </c>
      <c r="B37" s="3">
        <v>13600</v>
      </c>
      <c r="C37" s="3">
        <v>0</v>
      </c>
      <c r="Q37" s="3">
        <f t="shared" si="5"/>
        <v>0</v>
      </c>
      <c r="R37" s="3">
        <f t="shared" si="1"/>
        <v>0</v>
      </c>
      <c r="S37" s="3">
        <f t="shared" si="2"/>
        <v>13600</v>
      </c>
    </row>
    <row r="38" spans="1:19" ht="12">
      <c r="A38" s="3" t="s">
        <v>57</v>
      </c>
      <c r="B38" s="3">
        <v>1100</v>
      </c>
      <c r="C38" s="3">
        <v>0</v>
      </c>
      <c r="Q38" s="3">
        <f t="shared" si="5"/>
        <v>0</v>
      </c>
      <c r="R38" s="3">
        <f t="shared" si="1"/>
        <v>0</v>
      </c>
      <c r="S38" s="3">
        <f t="shared" si="2"/>
        <v>1100</v>
      </c>
    </row>
    <row r="39" spans="1:19" ht="12">
      <c r="A39" s="3" t="s">
        <v>58</v>
      </c>
      <c r="B39" s="3">
        <v>1200</v>
      </c>
      <c r="C39" s="3">
        <v>0</v>
      </c>
      <c r="Q39" s="3">
        <f t="shared" si="5"/>
        <v>0</v>
      </c>
      <c r="R39" s="3">
        <f t="shared" si="1"/>
        <v>0</v>
      </c>
      <c r="S39" s="3">
        <f t="shared" si="2"/>
        <v>1200</v>
      </c>
    </row>
    <row r="40" spans="1:19" ht="12">
      <c r="A40" s="3" t="s">
        <v>59</v>
      </c>
      <c r="B40" s="3">
        <v>1200</v>
      </c>
      <c r="C40" s="3">
        <v>0</v>
      </c>
      <c r="Q40" s="3">
        <f t="shared" si="5"/>
        <v>0</v>
      </c>
      <c r="R40" s="3">
        <f t="shared" si="1"/>
        <v>0</v>
      </c>
      <c r="S40" s="3">
        <f t="shared" si="2"/>
        <v>1200</v>
      </c>
    </row>
    <row r="41" spans="1:19" ht="12">
      <c r="A41" s="3" t="s">
        <v>60</v>
      </c>
      <c r="B41" s="3">
        <v>35000</v>
      </c>
      <c r="C41" s="3">
        <v>3086.4</v>
      </c>
      <c r="P41" s="3">
        <v>844.03</v>
      </c>
      <c r="Q41" s="3">
        <f t="shared" si="5"/>
        <v>2242.37</v>
      </c>
      <c r="R41" s="3">
        <f t="shared" si="1"/>
        <v>6.406771428571428</v>
      </c>
      <c r="S41" s="3">
        <f t="shared" si="2"/>
        <v>32757.63</v>
      </c>
    </row>
    <row r="42" spans="1:19" ht="12">
      <c r="A42" s="3" t="s">
        <v>61</v>
      </c>
      <c r="B42" s="3">
        <v>1000</v>
      </c>
      <c r="C42" s="3">
        <v>0</v>
      </c>
      <c r="Q42" s="3">
        <f t="shared" si="5"/>
        <v>0</v>
      </c>
      <c r="R42" s="3">
        <f t="shared" si="1"/>
        <v>0</v>
      </c>
      <c r="S42" s="3">
        <f t="shared" si="2"/>
        <v>1000</v>
      </c>
    </row>
    <row r="43" spans="1:19" ht="12">
      <c r="A43" s="3" t="s">
        <v>62</v>
      </c>
      <c r="B43" s="3">
        <v>300</v>
      </c>
      <c r="C43" s="3">
        <v>0</v>
      </c>
      <c r="Q43" s="3">
        <f t="shared" si="5"/>
        <v>0</v>
      </c>
      <c r="R43" s="3">
        <f t="shared" si="1"/>
        <v>0</v>
      </c>
      <c r="S43" s="3">
        <f t="shared" si="2"/>
        <v>300</v>
      </c>
    </row>
    <row r="44" spans="1:19" ht="12">
      <c r="A44" s="3" t="s">
        <v>63</v>
      </c>
      <c r="B44" s="3">
        <v>100</v>
      </c>
      <c r="C44" s="3">
        <v>0</v>
      </c>
      <c r="Q44" s="3">
        <f t="shared" si="5"/>
        <v>0</v>
      </c>
      <c r="R44" s="3">
        <f t="shared" si="1"/>
        <v>0</v>
      </c>
      <c r="S44" s="3">
        <f t="shared" si="2"/>
        <v>100</v>
      </c>
    </row>
    <row r="45" spans="1:19" ht="12">
      <c r="A45" s="3" t="s">
        <v>64</v>
      </c>
      <c r="B45" s="3">
        <v>12300</v>
      </c>
      <c r="C45" s="3">
        <v>1093.97</v>
      </c>
      <c r="Q45" s="3">
        <f t="shared" si="5"/>
        <v>1093.97</v>
      </c>
      <c r="R45" s="3">
        <f t="shared" si="1"/>
        <v>8.894065040650407</v>
      </c>
      <c r="S45" s="3">
        <f t="shared" si="2"/>
        <v>11206.03</v>
      </c>
    </row>
    <row r="46" spans="1:19" ht="12">
      <c r="A46" s="3" t="s">
        <v>65</v>
      </c>
      <c r="B46" s="3">
        <v>3400</v>
      </c>
      <c r="C46" s="3">
        <v>0</v>
      </c>
      <c r="Q46" s="3">
        <f t="shared" si="5"/>
        <v>0</v>
      </c>
      <c r="R46" s="3">
        <f t="shared" si="1"/>
        <v>0</v>
      </c>
      <c r="S46" s="3">
        <f t="shared" si="2"/>
        <v>3400</v>
      </c>
    </row>
    <row r="47" spans="1:19" ht="12">
      <c r="A47" s="3" t="s">
        <v>66</v>
      </c>
      <c r="B47" s="3">
        <v>1500</v>
      </c>
      <c r="C47" s="3">
        <v>0</v>
      </c>
      <c r="Q47" s="3">
        <f t="shared" si="5"/>
        <v>0</v>
      </c>
      <c r="R47" s="3">
        <f t="shared" si="1"/>
        <v>0</v>
      </c>
      <c r="S47" s="3">
        <f t="shared" si="2"/>
        <v>1500</v>
      </c>
    </row>
    <row r="48" spans="1:19" ht="12">
      <c r="A48" s="3" t="s">
        <v>67</v>
      </c>
      <c r="B48" s="3">
        <v>0</v>
      </c>
      <c r="C48" s="3">
        <v>0</v>
      </c>
      <c r="Q48" s="3">
        <f t="shared" si="5"/>
        <v>0</v>
      </c>
      <c r="R48" s="3" t="e">
        <f t="shared" si="1"/>
        <v>#DIV/0!</v>
      </c>
      <c r="S48" s="3">
        <f t="shared" si="2"/>
        <v>0</v>
      </c>
    </row>
    <row r="49" spans="1:19" ht="12">
      <c r="A49" s="3" t="s">
        <v>68</v>
      </c>
      <c r="B49" s="3">
        <v>600</v>
      </c>
      <c r="C49" s="3">
        <v>0</v>
      </c>
      <c r="Q49" s="3">
        <f t="shared" si="5"/>
        <v>0</v>
      </c>
      <c r="R49" s="3">
        <f t="shared" si="1"/>
        <v>0</v>
      </c>
      <c r="S49" s="3">
        <f t="shared" si="2"/>
        <v>600</v>
      </c>
    </row>
    <row r="50" spans="1:19" ht="12">
      <c r="A50" s="3" t="s">
        <v>69</v>
      </c>
      <c r="B50" s="3">
        <v>324100</v>
      </c>
      <c r="C50" s="3">
        <v>21449.55</v>
      </c>
      <c r="Q50" s="3">
        <f t="shared" si="5"/>
        <v>21449.55</v>
      </c>
      <c r="R50" s="3">
        <f t="shared" si="1"/>
        <v>6.618188830607837</v>
      </c>
      <c r="S50" s="3">
        <f t="shared" si="2"/>
        <v>302650.45</v>
      </c>
    </row>
    <row r="51" spans="1:19" ht="12">
      <c r="A51" s="3" t="s">
        <v>70</v>
      </c>
      <c r="B51" s="3">
        <v>3500</v>
      </c>
      <c r="C51" s="3">
        <v>19.28</v>
      </c>
      <c r="Q51" s="3">
        <f>SUM(C51:O51)-P51</f>
        <v>19.28</v>
      </c>
      <c r="R51" s="3">
        <f t="shared" si="1"/>
        <v>0.5508571428571428</v>
      </c>
      <c r="S51" s="3">
        <f t="shared" si="2"/>
        <v>3480.72</v>
      </c>
    </row>
    <row r="52" spans="1:19" ht="12">
      <c r="A52" s="3" t="s">
        <v>71</v>
      </c>
      <c r="B52" s="3">
        <v>1000</v>
      </c>
      <c r="C52" s="3">
        <v>554.85</v>
      </c>
      <c r="Q52" s="3">
        <f>SUM(C52:O52)-P52</f>
        <v>554.85</v>
      </c>
      <c r="R52" s="3">
        <f t="shared" si="1"/>
        <v>55.48500000000001</v>
      </c>
      <c r="S52" s="3">
        <f t="shared" si="2"/>
        <v>445.15</v>
      </c>
    </row>
    <row r="53" spans="1:19" ht="12">
      <c r="A53" s="3" t="s">
        <v>72</v>
      </c>
      <c r="B53" s="3">
        <v>0</v>
      </c>
      <c r="C53" s="3">
        <v>0</v>
      </c>
      <c r="Q53" s="3">
        <f t="shared" si="5"/>
        <v>0</v>
      </c>
      <c r="R53" s="3" t="e">
        <f t="shared" si="1"/>
        <v>#DIV/0!</v>
      </c>
      <c r="S53" s="3">
        <f t="shared" si="2"/>
        <v>0</v>
      </c>
    </row>
    <row r="54" spans="1:19" ht="12">
      <c r="A54" s="3" t="s">
        <v>73</v>
      </c>
      <c r="B54" s="3">
        <v>0</v>
      </c>
      <c r="C54" s="3">
        <v>0</v>
      </c>
      <c r="Q54" s="3">
        <f t="shared" si="5"/>
        <v>0</v>
      </c>
      <c r="R54" s="3" t="e">
        <f t="shared" si="1"/>
        <v>#DIV/0!</v>
      </c>
      <c r="S54" s="3">
        <f t="shared" si="2"/>
        <v>0</v>
      </c>
    </row>
    <row r="55" spans="1:19" ht="12">
      <c r="A55" s="3" t="s">
        <v>74</v>
      </c>
      <c r="B55" s="3">
        <f aca="true" t="shared" si="6" ref="B55:O55">SUM(B14:B54)</f>
        <v>3422900</v>
      </c>
      <c r="C55" s="3">
        <f t="shared" si="6"/>
        <v>441463.57</v>
      </c>
      <c r="D55" s="3">
        <f t="shared" si="6"/>
        <v>0</v>
      </c>
      <c r="E55" s="3">
        <f t="shared" si="6"/>
        <v>0</v>
      </c>
      <c r="F55" s="3">
        <f t="shared" si="6"/>
        <v>0</v>
      </c>
      <c r="G55" s="3">
        <f t="shared" si="6"/>
        <v>0</v>
      </c>
      <c r="H55" s="3">
        <f t="shared" si="6"/>
        <v>0</v>
      </c>
      <c r="I55" s="3">
        <f t="shared" si="6"/>
        <v>0</v>
      </c>
      <c r="J55" s="3">
        <f t="shared" si="6"/>
        <v>0</v>
      </c>
      <c r="K55" s="3">
        <f t="shared" si="6"/>
        <v>0</v>
      </c>
      <c r="L55" s="3">
        <f t="shared" si="6"/>
        <v>0</v>
      </c>
      <c r="M55" s="3">
        <f t="shared" si="6"/>
        <v>0</v>
      </c>
      <c r="O55" s="3">
        <f t="shared" si="6"/>
        <v>0</v>
      </c>
      <c r="Q55" s="3">
        <f t="shared" si="5"/>
        <v>441463.57</v>
      </c>
      <c r="R55" s="3">
        <f t="shared" si="1"/>
        <v>12.897355166671536</v>
      </c>
      <c r="S55" s="3">
        <f t="shared" si="2"/>
        <v>2981436.43</v>
      </c>
    </row>
    <row r="56" ht="12"/>
  </sheetData>
  <sheetProtection/>
  <printOptions horizontalCentered="1"/>
  <pageMargins left="0.45" right="0.45" top="1" bottom="0.5" header="0.3" footer="0.3"/>
  <pageSetup fitToHeight="1" fitToWidth="1" horizontalDpi="600" verticalDpi="600" orientation="portrait" scale="96" r:id="rId3"/>
  <headerFooter>
    <oddHeader>&amp;COshkosh Public Library
Statement of Expenditures
January 2014
8% of the year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Grace</dc:creator>
  <cp:keywords/>
  <dc:description/>
  <cp:lastModifiedBy>neigel</cp:lastModifiedBy>
  <cp:lastPrinted>2014-02-20T22:15:13Z</cp:lastPrinted>
  <dcterms:created xsi:type="dcterms:W3CDTF">2014-02-19T22:02:02Z</dcterms:created>
  <dcterms:modified xsi:type="dcterms:W3CDTF">2014-02-20T22:16:10Z</dcterms:modified>
  <cp:category/>
  <cp:version/>
  <cp:contentType/>
  <cp:contentStatus/>
</cp:coreProperties>
</file>